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8_{8251C98E-F48E-4FFF-BD9E-6BBE4B60EE52}" xr6:coauthVersionLast="41" xr6:coauthVersionMax="41" xr10:uidLastSave="{00000000-0000-0000-0000-000000000000}"/>
  <bookViews>
    <workbookView xWindow="-120" yWindow="-120" windowWidth="29040" windowHeight="15840" tabRatio="772" xr2:uid="{00000000-000D-0000-FFFF-FFFF00000000}"/>
  </bookViews>
  <sheets>
    <sheet name="Grupo" sheetId="1" r:id="rId1"/>
    <sheet name="Hoja1" sheetId="2" r:id="rId2"/>
  </sheets>
  <definedNames>
    <definedName name="_xlnm._FilterDatabase" localSheetId="0" hidden="1">Grupo!$A$1:$H$55</definedName>
    <definedName name="_xlnm._FilterDatabase" localSheetId="1" hidden="1">Hoja1!$F$1:$H$47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7" i="1" l="1"/>
  <c r="H49" i="2"/>
  <c r="B8" i="2" l="1"/>
  <c r="B13" i="2" l="1"/>
  <c r="C13" i="2" s="1"/>
  <c r="B11" i="2"/>
  <c r="B10" i="2"/>
  <c r="B15" i="2"/>
  <c r="B12" i="2"/>
  <c r="B5" i="2"/>
  <c r="B9" i="2"/>
  <c r="B2" i="2"/>
  <c r="B6" i="2"/>
  <c r="B7" i="2"/>
  <c r="B14" i="2"/>
  <c r="B3" i="2"/>
  <c r="B4" i="2"/>
  <c r="C8" i="2" l="1"/>
  <c r="C11" i="2"/>
  <c r="C10" i="2"/>
  <c r="C15" i="2"/>
  <c r="C12" i="2"/>
  <c r="C5" i="2"/>
  <c r="C9" i="2"/>
  <c r="C2" i="2"/>
  <c r="C6" i="2"/>
  <c r="C7" i="2"/>
  <c r="C14" i="2"/>
  <c r="C4" i="2"/>
  <c r="B17" i="2" l="1"/>
  <c r="G58" i="1" s="1"/>
  <c r="C3" i="2"/>
  <c r="G59" i="1" l="1"/>
</calcChain>
</file>

<file path=xl/sharedStrings.xml><?xml version="1.0" encoding="utf-8"?>
<sst xmlns="http://schemas.openxmlformats.org/spreadsheetml/2006/main" count="440" uniqueCount="128">
  <si>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</si>
  <si>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</si>
  <si>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</si>
  <si>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</si>
  <si>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</si>
  <si>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</si>
  <si>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Extremadura Avante S.L.</t>
  </si>
  <si>
    <t>ES82 2085 XXXX XXXX XXXX 1042</t>
  </si>
  <si>
    <t>CaixaBank</t>
  </si>
  <si>
    <t>ES28 2100 XXXX XXXX XXXX 0652</t>
  </si>
  <si>
    <t>Cuenta Corriente</t>
  </si>
  <si>
    <t>Soc. Gestora de la Ciudad de la Salud y la Innovación, S.A.U.</t>
  </si>
  <si>
    <t>ES38 3001 XXXX XXXX XXXX 4558</t>
  </si>
  <si>
    <t>ES39 2100 XXXX XXXX XXXX 4547</t>
  </si>
  <si>
    <t>4511</t>
  </si>
  <si>
    <t>2241</t>
  </si>
  <si>
    <t>Banco Popular</t>
  </si>
  <si>
    <t>0042</t>
  </si>
  <si>
    <t>0187</t>
  </si>
  <si>
    <t>8985</t>
  </si>
  <si>
    <t>Banco Caixa Geral</t>
  </si>
  <si>
    <t>8916</t>
  </si>
  <si>
    <t>Extremadura Avante Inversiones, S.G.E.I.C, S.A.</t>
  </si>
  <si>
    <t>ES31 0049 XXXX XXXX XXXX 4318</t>
  </si>
  <si>
    <t>ES65 3001 XXXX XXXX XXXX 0095</t>
  </si>
  <si>
    <t>ES95 2100 XXXX XXXX XXXX 9777</t>
  </si>
  <si>
    <t>1086</t>
  </si>
  <si>
    <t>5247</t>
  </si>
  <si>
    <t>Fomento Extremeño de Infraestructuras Industriales, S.A.U.</t>
  </si>
  <si>
    <t>Caja Rural Extremadura</t>
  </si>
  <si>
    <t>ES06 2100 XXXX XXXX XXXX 9339</t>
  </si>
  <si>
    <t>ES41 3001 XXXX XXXX XXXX 2906</t>
  </si>
  <si>
    <t xml:space="preserve">0042 </t>
  </si>
  <si>
    <t>ES16 3009 XXXX XXXX XXXX 8924</t>
  </si>
  <si>
    <t xml:space="preserve">0010 </t>
  </si>
  <si>
    <t xml:space="preserve">7605 </t>
  </si>
  <si>
    <t>ES42 2085 XXXX XXXX XXXX 1442</t>
  </si>
  <si>
    <t>1289</t>
  </si>
  <si>
    <t>ES30 2048 XXXX XXXX XXXX 0172</t>
  </si>
  <si>
    <t>Extremadura Avante I, F.C.R. de régimen común</t>
  </si>
  <si>
    <t>BBVA</t>
  </si>
  <si>
    <t>ES50 0182 XXXX XXXX XXXX 2804</t>
  </si>
  <si>
    <t>ES64 0030 XXXX XXXX XXXX 5271</t>
  </si>
  <si>
    <t>ES80 3001 XXXX XXXX XXXX 4239</t>
  </si>
  <si>
    <t>5205</t>
  </si>
  <si>
    <t>ES42 0049 XXXX XXXX XXXX 6265</t>
  </si>
  <si>
    <t>0010</t>
  </si>
  <si>
    <t>ES37 3009 XXXX XXXX XXXX 0328</t>
  </si>
  <si>
    <t>ES95 2048 XXXX XXXX XXXX 1089</t>
  </si>
  <si>
    <t>Gestión y Estudios Mineros, S.A.U.</t>
  </si>
  <si>
    <t>ES30 2085 XXXX XXXX XXXX 3522</t>
  </si>
  <si>
    <t>Bankinter</t>
  </si>
  <si>
    <t>4602</t>
  </si>
  <si>
    <t>Extremadura Avante Servicios Avanzados a PYMES, S.L.</t>
  </si>
  <si>
    <t>ES81 3001 XXXX XXXX XXXX 4563</t>
  </si>
  <si>
    <t>ES61 3001 XXXX XXXX XXXX 4584</t>
  </si>
  <si>
    <t>ES43 3009 XXXX XXXX XXXX 7824</t>
  </si>
  <si>
    <t>ES76 2100 XXXX XXXX XXXX 0962</t>
  </si>
  <si>
    <t>ES54 0131 XXXX XXXX XXXX 0048</t>
  </si>
  <si>
    <t>Banca Pueyo</t>
  </si>
  <si>
    <t>ES61 0078 XXXX XXXX XXXX 5412</t>
  </si>
  <si>
    <t>ES58 2038 XXXX XXXX XXXX 6938</t>
  </si>
  <si>
    <t>ES65 3009 XXXX XXXX XXXX 4925</t>
  </si>
  <si>
    <t>ES19 0130 XXXX XXXX XXXX 4251</t>
  </si>
  <si>
    <t>5001</t>
  </si>
  <si>
    <t>ES38 0030 XXXX XXXX XXXX 5271</t>
  </si>
  <si>
    <t>8803</t>
  </si>
  <si>
    <t>7711</t>
  </si>
  <si>
    <t>0020</t>
  </si>
  <si>
    <t>ES89 2085 XXXX XXXX XXXX 9901</t>
  </si>
  <si>
    <t>ES25 2048 XXXX XXXX XXXX 0164</t>
  </si>
  <si>
    <t>Banco Santander</t>
  </si>
  <si>
    <t>Bankia</t>
  </si>
  <si>
    <t>Ibercaja</t>
  </si>
  <si>
    <t>ES88 3001 XXXX XXXX XXXX 5355</t>
  </si>
  <si>
    <t>ES19 2038 XXXX XXXX XXXX 2808</t>
  </si>
  <si>
    <t>2605</t>
  </si>
  <si>
    <t>ES56 2085 XXXX XXXX XXXX 7133</t>
  </si>
  <si>
    <t>ES08 2085 XXXX XXXX XXXX 9708 </t>
  </si>
  <si>
    <t>ES61 0128 XXXX XXXX XXXX 2711</t>
  </si>
  <si>
    <t>ES69 3001 XXXX XXXX XXXX 4049</t>
  </si>
  <si>
    <t>ES70 2085 XXXX XXXX XXXX 3937</t>
  </si>
  <si>
    <t>ES74 2099 XXXX XXXX XXXX 9714</t>
  </si>
  <si>
    <t>ES14 0049 XXXX XXXX XXXX 9809</t>
  </si>
  <si>
    <t>ES97 2108 XXXX XXXX XXXX 1021</t>
  </si>
  <si>
    <t>ES33 2085 XXXX XXXX XXXX 9805</t>
  </si>
  <si>
    <t>ES43 2108 XXXX XXXX XXXX 0401</t>
  </si>
  <si>
    <t>ES94 2100 XXXX XXXX XXXX 1169</t>
  </si>
  <si>
    <t>Saldo Cuenta corriente</t>
  </si>
  <si>
    <t>CUENTA FONDOS</t>
  </si>
  <si>
    <t>ES93 2100 XXXX XXXX XXXX 2412</t>
  </si>
  <si>
    <t>ES51 0182 XXXX XXXX XXXX 8850</t>
  </si>
  <si>
    <t>ES18-2108 XXXX XXXX XXXX 3397</t>
  </si>
  <si>
    <t>observaciones</t>
  </si>
  <si>
    <t>6458</t>
  </si>
  <si>
    <t>Saldo cierre posición tesorería consolidado</t>
  </si>
  <si>
    <t>cierre mes excel</t>
  </si>
  <si>
    <t>c/c</t>
  </si>
  <si>
    <t>Caja Rural de Almendralejo</t>
  </si>
  <si>
    <t>ES16 0075 XXXX XXXX XXXX 7702</t>
  </si>
  <si>
    <t>ES63 0075 XXXX XXXX XXXX 5414</t>
  </si>
  <si>
    <t>ES16 0128 XXXX XXXX XXXX 5773 </t>
  </si>
  <si>
    <t>AVANTE</t>
  </si>
  <si>
    <t>BANCO CAIXA GERAL</t>
  </si>
  <si>
    <t>BANCO POPULAR</t>
  </si>
  <si>
    <t>BANCO SANTANDER</t>
  </si>
  <si>
    <t>BANKIA</t>
  </si>
  <si>
    <t>BANKINTER</t>
  </si>
  <si>
    <t>IBERCAJA</t>
  </si>
  <si>
    <t>GESMINESA</t>
  </si>
  <si>
    <t>FONDO</t>
  </si>
  <si>
    <t>FEISA</t>
  </si>
  <si>
    <t>GESTORA</t>
  </si>
  <si>
    <t>C. DE LA SALUD</t>
  </si>
  <si>
    <t>SAP</t>
  </si>
  <si>
    <t>Novo Banco</t>
  </si>
  <si>
    <t>UNICAJA</t>
  </si>
  <si>
    <t>Liberbank</t>
  </si>
  <si>
    <t>5566</t>
  </si>
  <si>
    <t>ES76 0182 XXXX XXXX XXXX 9475</t>
  </si>
  <si>
    <t>ES58 0182 XXXX XXXX XXXX 2659</t>
  </si>
  <si>
    <t>BANCA PUEYO</t>
  </si>
  <si>
    <t>LIBERBANK</t>
  </si>
  <si>
    <t>NOVO BANCO</t>
  </si>
  <si>
    <t>FONDO II</t>
  </si>
  <si>
    <t>Avante Financiación II, FICC</t>
  </si>
  <si>
    <t>ES87 3001 XXXX XXXX XXXX 8041</t>
  </si>
  <si>
    <t>ES94 0049 XXXX XXXX XXXX 5390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</si>
</sst>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2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5"/>
      <color rgb="FF064B9C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rgb="FF675C53"/>
      <name val="Arial"/>
      <family val="2"/>
    </font>
    <font>
      <sz val="10"/>
      <color rgb="FF675C53"/>
      <name val="Arial"/>
      <family val="2"/>
    </font>
    <font>
      <b/>
      <u/>
      <sz val="10"/>
      <color rgb="FF988F86"/>
      <name val="Arial"/>
      <family val="2"/>
    </font>
    <font>
      <u/>
      <sz val="10"/>
      <color rgb="FFE10E49"/>
      <name val="Arial"/>
      <family val="2"/>
    </font>
    <font>
      <sz val="10"/>
      <color rgb="FF008000"/>
      <name val="Arial"/>
      <family val="2"/>
    </font>
    <font>
      <b/>
      <sz val="10"/>
      <name val="Calibri"/>
      <family val="2"/>
      <scheme val="minor"/>
    </font>
    <font>
      <sz val="14"/>
      <color rgb="FFE10E49"/>
      <name val="Verdana"/>
      <family val="2"/>
    </font>
    <font>
      <sz val="10"/>
      <color indexed="8"/>
      <name val="Arial"/>
      <family val="2"/>
    </font>
    <font>
      <sz val="11"/>
      <color rgb="FF333333"/>
      <name val="Open_sansregular"/>
    </font>
    <font>
      <sz val="10"/>
      <color rgb="FF707070"/>
      <name val="Open_sansregular"/>
    </font>
    <font>
      <sz val="10"/>
      <color rgb="FF333333"/>
      <name val="Open_sansregular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4" fillId="0" borderId="0">
      <alignment vertical="top"/>
    </xf>
  </cellStyleXfs>
  <cellXfs count="6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wrapText="1"/>
    </xf>
    <xf numFmtId="43" fontId="5" fillId="0" borderId="1" xfId="1" applyFont="1" applyFill="1" applyBorder="1" applyAlignment="1">
      <alignment wrapText="1"/>
    </xf>
    <xf numFmtId="4" fontId="1" fillId="0" borderId="0" xfId="0" applyNumberFormat="1" applyFont="1" applyFill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vertical="top" wrapText="1"/>
    </xf>
    <xf numFmtId="49" fontId="5" fillId="0" borderId="4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vertical="top" wrapText="1"/>
    </xf>
    <xf numFmtId="49" fontId="5" fillId="0" borderId="7" xfId="0" applyNumberFormat="1" applyFont="1" applyFill="1" applyBorder="1" applyAlignment="1">
      <alignment horizontal="center" wrapText="1"/>
    </xf>
    <xf numFmtId="43" fontId="5" fillId="0" borderId="4" xfId="1" applyFont="1" applyFill="1" applyBorder="1" applyAlignment="1">
      <alignment wrapText="1"/>
    </xf>
    <xf numFmtId="43" fontId="5" fillId="0" borderId="7" xfId="1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13" fillId="0" borderId="0" xfId="0" applyFont="1"/>
    <xf numFmtId="43" fontId="0" fillId="0" borderId="0" xfId="1" applyFont="1"/>
    <xf numFmtId="4" fontId="14" fillId="0" borderId="0" xfId="0" applyNumberFormat="1" applyFont="1" applyBorder="1" applyAlignment="1">
      <alignment vertical="top"/>
    </xf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wrapText="1"/>
    </xf>
    <xf numFmtId="43" fontId="1" fillId="0" borderId="0" xfId="1" applyFont="1" applyFill="1" applyAlignment="1">
      <alignment wrapText="1"/>
    </xf>
    <xf numFmtId="43" fontId="1" fillId="0" borderId="0" xfId="1" applyFont="1" applyFill="1" applyAlignment="1">
      <alignment horizontal="center"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43" fontId="12" fillId="3" borderId="17" xfId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43" fontId="5" fillId="0" borderId="19" xfId="1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2" borderId="20" xfId="0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</cellXfs>
  <cellStyles count="3">
    <cellStyle name="Millares" xfId="1" builtinId="3"/>
    <cellStyle name="Normal" xfId="0" builtinId="0"/>
    <cellStyle name="Normal 2 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9525</xdr:rowOff>
    </xdr:to>
    <xdr:pic>
      <xdr:nvPicPr>
        <xdr:cNvPr id="3" name="Picture 1" descr="https://bcaixanet-empresas.bancocaixageral.es/pics/space.gi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428625"/>
          <a:ext cx="1238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9525</xdr:rowOff>
    </xdr:to>
    <xdr:pic>
      <xdr:nvPicPr>
        <xdr:cNvPr id="4" name="Picture 1" descr="https://bcaixanet-empresas.bancocaixageral.es/pics/space.gif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8625"/>
          <a:ext cx="1238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9525</xdr:rowOff>
    </xdr:to>
    <xdr:pic>
      <xdr:nvPicPr>
        <xdr:cNvPr id="5" name="Picture 1" descr="https://bcaixanet-empresas.bancocaixageral.es/pics/space.gif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8625"/>
          <a:ext cx="1238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9525</xdr:rowOff>
    </xdr:to>
    <xdr:pic>
      <xdr:nvPicPr>
        <xdr:cNvPr id="6" name="Picture 1" descr="https://bcaixanet-empresas.bancocaixageral.es/pics/space.gif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8625"/>
          <a:ext cx="1238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9525</xdr:rowOff>
    </xdr:to>
    <xdr:pic>
      <xdr:nvPicPr>
        <xdr:cNvPr id="7" name="Picture 1" descr="https://bcaixanet-empresas.bancocaixageral.es/pics/space.gif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8625"/>
          <a:ext cx="1238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9525</xdr:rowOff>
    </xdr:to>
    <xdr:pic>
      <xdr:nvPicPr>
        <xdr:cNvPr id="8" name="Picture 1" descr="https://bcaixanet-empresas.bancocaixageral.es/pics/space.g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8625"/>
          <a:ext cx="1238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9525</xdr:rowOff>
    </xdr:to>
    <xdr:pic>
      <xdr:nvPicPr>
        <xdr:cNvPr id="9" name="Picture 1" descr="https://bcaixanet-empresas.bancocaixageral.es/pics/space.gif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8625"/>
          <a:ext cx="1238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9525</xdr:rowOff>
    </xdr:to>
    <xdr:pic>
      <xdr:nvPicPr>
        <xdr:cNvPr id="10" name="Picture 1" descr="https://bcaixanet-empresas.bancocaixageral.es/pics/space.gif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8625"/>
          <a:ext cx="1238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9525</xdr:rowOff>
    </xdr:to>
    <xdr:pic>
      <xdr:nvPicPr>
        <xdr:cNvPr id="11" name="Picture 1" descr="https://bcaixanet-empresas.bancocaixageral.es/pics/space.gif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8625"/>
          <a:ext cx="1238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9525</xdr:rowOff>
    </xdr:to>
    <xdr:pic>
      <xdr:nvPicPr>
        <xdr:cNvPr id="12" name="Picture 1" descr="https://bcaixanet-empresas.bancocaixageral.es/pics/space.gif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8625"/>
          <a:ext cx="1238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9525</xdr:rowOff>
    </xdr:to>
    <xdr:pic>
      <xdr:nvPicPr>
        <xdr:cNvPr id="13" name="Picture 1" descr="https://bcaixanet-empresas.bancocaixageral.es/pics/space.gif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8625"/>
          <a:ext cx="1238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tabSelected="1" topLeftCell="A10" zoomScale="110" zoomScaleNormal="110" workbookViewId="0">
      <selection activeCell="F11" sqref="F11"/>
    </sheetView>
  </sheetViews>
  <sheetFormatPr baseColWidth="10" defaultColWidth="9.140625" defaultRowHeight="15"/>
  <cols>
    <col min="1" max="1" width="14.85546875" style="2" bestFit="1" customWidth="1"/>
    <col min="2" max="2" width="14.5703125" style="2" bestFit="1" customWidth="1"/>
    <col min="3" max="3" width="48.85546875" style="2" bestFit="1" customWidth="1"/>
    <col min="4" max="4" width="31.28515625" style="2" bestFit="1" customWidth="1"/>
    <col min="5" max="5" width="11" style="2" customWidth="1"/>
    <col min="6" max="6" width="27.7109375" style="2" bestFit="1" customWidth="1"/>
    <col min="7" max="7" width="14" style="40" bestFit="1" customWidth="1"/>
    <col min="8" max="8" width="12.5703125" style="2" bestFit="1" customWidth="1"/>
    <col min="9" max="9" width="10.140625" style="2" bestFit="1" customWidth="1"/>
    <col min="10" max="10" width="43.85546875" bestFit="1" customWidth="1"/>
    <col min="11" max="16384" width="9.140625" style="2"/>
  </cols>
  <sheetData>
    <row r="1" spans="1:10" s="1" customFormat="1" ht="39.75" customHeight="1" thickBot="1">
      <c r="A1" s="47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9" t="s">
        <v>5</v>
      </c>
      <c r="G1" s="50" t="s">
        <v>88</v>
      </c>
      <c r="H1" s="51" t="s">
        <v>93</v>
      </c>
      <c r="J1" s="63"/>
    </row>
    <row r="2" spans="1:10" ht="13.5" thickBot="1">
      <c r="A2" s="42" t="s">
        <v>10</v>
      </c>
      <c r="B2" s="43" t="s">
        <v>10</v>
      </c>
      <c r="C2" s="43" t="s">
        <v>39</v>
      </c>
      <c r="D2" s="44" t="s">
        <v>40</v>
      </c>
      <c r="E2" s="45">
        <v>6031</v>
      </c>
      <c r="F2" s="46" t="s">
        <v>41</v>
      </c>
      <c r="G2" s="52">
        <v>2805.6</v>
      </c>
      <c r="H2" s="53"/>
      <c r="J2" s="62"/>
    </row>
    <row r="3" spans="1:10" ht="13.5" thickBot="1">
      <c r="A3" s="19" t="s">
        <v>89</v>
      </c>
      <c r="B3" s="4" t="s">
        <v>89</v>
      </c>
      <c r="C3" s="4" t="s">
        <v>39</v>
      </c>
      <c r="D3" s="5" t="s">
        <v>40</v>
      </c>
      <c r="E3" s="6" t="s">
        <v>94</v>
      </c>
      <c r="F3" s="31" t="s">
        <v>91</v>
      </c>
      <c r="G3" s="52">
        <v>7025.07</v>
      </c>
      <c r="H3" s="54"/>
      <c r="J3" s="61"/>
    </row>
    <row r="4" spans="1:10" ht="13.5" thickBot="1">
      <c r="A4" s="19" t="s">
        <v>10</v>
      </c>
      <c r="B4" s="4" t="s">
        <v>10</v>
      </c>
      <c r="C4" s="4" t="s">
        <v>39</v>
      </c>
      <c r="D4" s="5" t="s">
        <v>29</v>
      </c>
      <c r="E4" s="6" t="s">
        <v>46</v>
      </c>
      <c r="F4" s="31" t="s">
        <v>47</v>
      </c>
      <c r="G4" s="52">
        <v>17362.02</v>
      </c>
      <c r="H4" s="54"/>
      <c r="J4" s="60"/>
    </row>
    <row r="5" spans="1:10" ht="13.5" thickBot="1">
      <c r="A5" s="19" t="s">
        <v>10</v>
      </c>
      <c r="B5" s="4" t="s">
        <v>10</v>
      </c>
      <c r="C5" s="4" t="s">
        <v>39</v>
      </c>
      <c r="D5" s="4" t="s">
        <v>98</v>
      </c>
      <c r="E5" s="6" t="s">
        <v>17</v>
      </c>
      <c r="F5" s="31" t="s">
        <v>43</v>
      </c>
      <c r="G5" s="52">
        <v>1543146.61</v>
      </c>
      <c r="H5" s="54"/>
      <c r="J5" s="59"/>
    </row>
    <row r="6" spans="1:10" thickBot="1">
      <c r="A6" s="19" t="s">
        <v>10</v>
      </c>
      <c r="B6" s="4" t="s">
        <v>10</v>
      </c>
      <c r="C6" s="4" t="s">
        <v>39</v>
      </c>
      <c r="D6" s="5" t="s">
        <v>116</v>
      </c>
      <c r="E6" s="6" t="s">
        <v>76</v>
      </c>
      <c r="F6" s="31" t="s">
        <v>84</v>
      </c>
      <c r="G6" s="52">
        <v>9512.94</v>
      </c>
      <c r="H6" s="54"/>
      <c r="J6" s="58"/>
    </row>
    <row r="7" spans="1:10" ht="13.5" thickBot="1">
      <c r="A7" s="19" t="s">
        <v>10</v>
      </c>
      <c r="B7" s="4" t="s">
        <v>10</v>
      </c>
      <c r="C7" s="4" t="s">
        <v>39</v>
      </c>
      <c r="D7" s="5" t="s">
        <v>117</v>
      </c>
      <c r="E7" s="6" t="s">
        <v>37</v>
      </c>
      <c r="F7" s="31" t="s">
        <v>48</v>
      </c>
      <c r="G7" s="52">
        <v>6807.6</v>
      </c>
      <c r="H7" s="54"/>
      <c r="J7" s="63"/>
    </row>
    <row r="8" spans="1:10" ht="13.5" thickBot="1">
      <c r="A8" s="19" t="s">
        <v>10</v>
      </c>
      <c r="B8" s="4" t="s">
        <v>89</v>
      </c>
      <c r="C8" s="4" t="s">
        <v>39</v>
      </c>
      <c r="D8" s="4" t="s">
        <v>73</v>
      </c>
      <c r="E8" s="6" t="s">
        <v>14</v>
      </c>
      <c r="F8" s="31" t="s">
        <v>85</v>
      </c>
      <c r="G8" s="52">
        <v>0.43</v>
      </c>
      <c r="H8" s="54"/>
      <c r="J8" s="62"/>
    </row>
    <row r="9" spans="1:10" ht="13.5" thickBot="1">
      <c r="A9" s="19" t="s">
        <v>10</v>
      </c>
      <c r="B9" s="4" t="s">
        <v>10</v>
      </c>
      <c r="C9" s="4" t="s">
        <v>39</v>
      </c>
      <c r="D9" s="5" t="s">
        <v>71</v>
      </c>
      <c r="E9" s="6" t="s">
        <v>44</v>
      </c>
      <c r="F9" s="31" t="s">
        <v>42</v>
      </c>
      <c r="G9" s="52">
        <v>4250.6000000000004</v>
      </c>
      <c r="H9" s="54"/>
      <c r="J9" s="60"/>
    </row>
    <row r="10" spans="1:10" ht="13.5" thickBot="1">
      <c r="A10" s="19" t="s">
        <v>10</v>
      </c>
      <c r="B10" s="4" t="s">
        <v>10</v>
      </c>
      <c r="C10" s="4" t="s">
        <v>39</v>
      </c>
      <c r="D10" s="5" t="s">
        <v>71</v>
      </c>
      <c r="E10" s="6" t="s">
        <v>27</v>
      </c>
      <c r="F10" s="31" t="s">
        <v>45</v>
      </c>
      <c r="G10" s="52">
        <v>5261.53</v>
      </c>
      <c r="H10" s="54"/>
      <c r="J10" s="59"/>
    </row>
    <row r="11" spans="1:10" thickBot="1">
      <c r="A11" s="20" t="s">
        <v>10</v>
      </c>
      <c r="B11" s="21" t="s">
        <v>10</v>
      </c>
      <c r="C11" s="21" t="s">
        <v>39</v>
      </c>
      <c r="D11" s="22" t="s">
        <v>8</v>
      </c>
      <c r="E11" s="23" t="s">
        <v>19</v>
      </c>
      <c r="F11" s="37" t="s">
        <v>90</v>
      </c>
      <c r="G11" s="52">
        <v>672888.83</v>
      </c>
      <c r="H11" s="55"/>
      <c r="J11" s="58"/>
    </row>
    <row r="12" spans="1:10" ht="13.5" thickBot="1">
      <c r="A12" s="15" t="s">
        <v>10</v>
      </c>
      <c r="B12" s="16" t="s">
        <v>10</v>
      </c>
      <c r="C12" s="16" t="s">
        <v>22</v>
      </c>
      <c r="D12" s="16" t="s">
        <v>98</v>
      </c>
      <c r="E12" s="18" t="s">
        <v>17</v>
      </c>
      <c r="F12" s="30" t="s">
        <v>80</v>
      </c>
      <c r="G12" s="52">
        <v>30210.55</v>
      </c>
      <c r="H12" s="53"/>
      <c r="J12" s="63"/>
    </row>
    <row r="13" spans="1:10" ht="13.5" thickBot="1">
      <c r="A13" s="19" t="s">
        <v>10</v>
      </c>
      <c r="B13" s="4" t="s">
        <v>10</v>
      </c>
      <c r="C13" s="4" t="s">
        <v>22</v>
      </c>
      <c r="D13" s="5" t="s">
        <v>117</v>
      </c>
      <c r="E13" s="6" t="s">
        <v>26</v>
      </c>
      <c r="F13" s="31" t="s">
        <v>82</v>
      </c>
      <c r="G13" s="52">
        <v>641.54</v>
      </c>
      <c r="H13" s="54"/>
      <c r="J13" s="62"/>
    </row>
    <row r="14" spans="1:10" ht="13.5" thickBot="1">
      <c r="A14" s="19" t="s">
        <v>10</v>
      </c>
      <c r="B14" s="4" t="s">
        <v>10</v>
      </c>
      <c r="C14" s="4" t="s">
        <v>22</v>
      </c>
      <c r="D14" s="4" t="s">
        <v>73</v>
      </c>
      <c r="E14" s="6" t="s">
        <v>14</v>
      </c>
      <c r="F14" s="31" t="s">
        <v>81</v>
      </c>
      <c r="G14" s="52">
        <v>989.62</v>
      </c>
      <c r="H14" s="54"/>
      <c r="J14" s="61"/>
    </row>
    <row r="15" spans="1:10" ht="13.5" thickBot="1">
      <c r="A15" s="19" t="s">
        <v>10</v>
      </c>
      <c r="B15" s="4" t="s">
        <v>10</v>
      </c>
      <c r="C15" s="4" t="s">
        <v>22</v>
      </c>
      <c r="D15" s="5" t="s">
        <v>71</v>
      </c>
      <c r="E15" s="6" t="s">
        <v>27</v>
      </c>
      <c r="F15" s="31" t="s">
        <v>83</v>
      </c>
      <c r="G15" s="52">
        <v>1016.61</v>
      </c>
      <c r="H15" s="54"/>
      <c r="J15" s="60"/>
    </row>
    <row r="16" spans="1:10" ht="13.5" thickBot="1">
      <c r="A16" s="33" t="s">
        <v>10</v>
      </c>
      <c r="B16" s="34" t="s">
        <v>10</v>
      </c>
      <c r="C16" s="34" t="s">
        <v>22</v>
      </c>
      <c r="D16" s="35" t="s">
        <v>8</v>
      </c>
      <c r="E16" s="36" t="s">
        <v>19</v>
      </c>
      <c r="F16" s="37" t="s">
        <v>87</v>
      </c>
      <c r="G16" s="52">
        <v>69780.97</v>
      </c>
      <c r="H16" s="55"/>
      <c r="J16" s="59"/>
    </row>
    <row r="17" spans="1:10" thickBot="1">
      <c r="A17" s="15" t="s">
        <v>10</v>
      </c>
      <c r="B17" s="16" t="s">
        <v>10</v>
      </c>
      <c r="C17" s="16" t="s">
        <v>6</v>
      </c>
      <c r="D17" s="16" t="s">
        <v>8</v>
      </c>
      <c r="E17" s="18" t="s">
        <v>15</v>
      </c>
      <c r="F17" s="30" t="s">
        <v>9</v>
      </c>
      <c r="G17" s="52">
        <v>131771.29</v>
      </c>
      <c r="H17" s="53"/>
      <c r="J17" s="58"/>
    </row>
    <row r="18" spans="1:10" ht="13.5" thickBot="1">
      <c r="A18" s="19" t="s">
        <v>10</v>
      </c>
      <c r="B18" s="4" t="s">
        <v>10</v>
      </c>
      <c r="C18" s="4" t="s">
        <v>6</v>
      </c>
      <c r="D18" s="4" t="s">
        <v>73</v>
      </c>
      <c r="E18" s="6" t="s">
        <v>14</v>
      </c>
      <c r="F18" s="31" t="s">
        <v>7</v>
      </c>
      <c r="G18" s="52">
        <v>10625.59</v>
      </c>
      <c r="H18" s="54"/>
      <c r="J18" s="63"/>
    </row>
    <row r="19" spans="1:10" ht="13.5" thickBot="1">
      <c r="A19" s="19" t="s">
        <v>10</v>
      </c>
      <c r="B19" s="4" t="s">
        <v>10</v>
      </c>
      <c r="C19" s="4" t="s">
        <v>6</v>
      </c>
      <c r="D19" s="5" t="s">
        <v>29</v>
      </c>
      <c r="E19" s="6" t="s">
        <v>46</v>
      </c>
      <c r="F19" s="31" t="s">
        <v>62</v>
      </c>
      <c r="G19" s="52">
        <v>15105.96</v>
      </c>
      <c r="H19" s="54"/>
      <c r="J19" s="62"/>
    </row>
    <row r="20" spans="1:10" ht="13.5" thickBot="1">
      <c r="A20" s="19" t="s">
        <v>10</v>
      </c>
      <c r="B20" s="4" t="s">
        <v>10</v>
      </c>
      <c r="C20" s="4" t="s">
        <v>6</v>
      </c>
      <c r="D20" s="5" t="s">
        <v>59</v>
      </c>
      <c r="E20" s="6" t="s">
        <v>68</v>
      </c>
      <c r="F20" s="31" t="s">
        <v>60</v>
      </c>
      <c r="G20" s="52">
        <v>2931.16</v>
      </c>
      <c r="H20" s="54"/>
      <c r="J20" s="61"/>
    </row>
    <row r="21" spans="1:10" ht="13.5" thickBot="1">
      <c r="A21" s="19" t="s">
        <v>10</v>
      </c>
      <c r="B21" s="4" t="s">
        <v>10</v>
      </c>
      <c r="C21" s="4" t="s">
        <v>6</v>
      </c>
      <c r="D21" s="4" t="s">
        <v>98</v>
      </c>
      <c r="E21" s="6" t="s">
        <v>17</v>
      </c>
      <c r="F21" s="31" t="s">
        <v>24</v>
      </c>
      <c r="G21" s="52">
        <v>102480.31</v>
      </c>
      <c r="H21" s="54"/>
      <c r="J21" s="60"/>
    </row>
    <row r="22" spans="1:10" ht="13.5" thickBot="1">
      <c r="A22" s="19" t="s">
        <v>10</v>
      </c>
      <c r="B22" s="4" t="s">
        <v>10</v>
      </c>
      <c r="C22" s="4" t="s">
        <v>6</v>
      </c>
      <c r="D22" s="5" t="s">
        <v>8</v>
      </c>
      <c r="E22" s="6" t="s">
        <v>15</v>
      </c>
      <c r="F22" s="31" t="s">
        <v>25</v>
      </c>
      <c r="G22" s="52">
        <v>75210.509999999995</v>
      </c>
      <c r="H22" s="54"/>
      <c r="J22" s="59"/>
    </row>
    <row r="23" spans="1:10" thickBot="1">
      <c r="A23" s="19" t="s">
        <v>10</v>
      </c>
      <c r="B23" s="4" t="s">
        <v>10</v>
      </c>
      <c r="C23" s="4" t="s">
        <v>6</v>
      </c>
      <c r="D23" s="4" t="s">
        <v>73</v>
      </c>
      <c r="E23" s="6" t="s">
        <v>14</v>
      </c>
      <c r="F23" s="31" t="s">
        <v>69</v>
      </c>
      <c r="G23" s="52">
        <v>6239.09</v>
      </c>
      <c r="H23" s="54"/>
      <c r="J23" s="58"/>
    </row>
    <row r="24" spans="1:10" ht="13.5" thickBot="1">
      <c r="A24" s="19" t="s">
        <v>10</v>
      </c>
      <c r="B24" s="4" t="s">
        <v>10</v>
      </c>
      <c r="C24" s="4" t="s">
        <v>6</v>
      </c>
      <c r="D24" s="5" t="s">
        <v>72</v>
      </c>
      <c r="E24" s="6" t="s">
        <v>52</v>
      </c>
      <c r="F24" s="31" t="s">
        <v>61</v>
      </c>
      <c r="G24" s="52">
        <v>1268012.6399999999</v>
      </c>
      <c r="H24" s="54"/>
      <c r="J24" s="63"/>
    </row>
    <row r="25" spans="1:10" ht="13.5" thickBot="1">
      <c r="A25" s="19" t="s">
        <v>10</v>
      </c>
      <c r="B25" s="4" t="s">
        <v>10</v>
      </c>
      <c r="C25" s="4" t="s">
        <v>6</v>
      </c>
      <c r="D25" s="5" t="s">
        <v>71</v>
      </c>
      <c r="E25" s="6" t="s">
        <v>64</v>
      </c>
      <c r="F25" s="31" t="s">
        <v>65</v>
      </c>
      <c r="G25" s="52">
        <v>5469.67</v>
      </c>
      <c r="H25" s="54"/>
      <c r="J25" s="62"/>
    </row>
    <row r="26" spans="1:10" ht="13.5" thickBot="1">
      <c r="A26" s="19" t="s">
        <v>10</v>
      </c>
      <c r="B26" s="4" t="s">
        <v>10</v>
      </c>
      <c r="C26" s="4" t="s">
        <v>6</v>
      </c>
      <c r="D26" s="5" t="s">
        <v>71</v>
      </c>
      <c r="E26" s="6" t="s">
        <v>27</v>
      </c>
      <c r="F26" s="31" t="s">
        <v>23</v>
      </c>
      <c r="G26" s="52">
        <v>10777.95</v>
      </c>
      <c r="H26" s="54"/>
      <c r="J26" s="61"/>
    </row>
    <row r="27" spans="1:10" ht="13.5" thickBot="1">
      <c r="A27" s="19" t="s">
        <v>10</v>
      </c>
      <c r="B27" s="4" t="s">
        <v>10</v>
      </c>
      <c r="C27" s="4" t="s">
        <v>6</v>
      </c>
      <c r="D27" s="5" t="s">
        <v>40</v>
      </c>
      <c r="E27" s="6" t="s">
        <v>118</v>
      </c>
      <c r="F27" s="31" t="s">
        <v>120</v>
      </c>
      <c r="G27" s="52">
        <v>734627.12</v>
      </c>
      <c r="H27" s="54"/>
      <c r="J27" s="60"/>
    </row>
    <row r="28" spans="1:10" thickBot="1">
      <c r="A28" s="19" t="s">
        <v>89</v>
      </c>
      <c r="B28" s="4" t="s">
        <v>89</v>
      </c>
      <c r="C28" s="4" t="s">
        <v>6</v>
      </c>
      <c r="D28" s="5" t="s">
        <v>40</v>
      </c>
      <c r="E28" s="6" t="s">
        <v>94</v>
      </c>
      <c r="F28" s="31" t="s">
        <v>119</v>
      </c>
      <c r="G28" s="52">
        <v>1002104.67</v>
      </c>
      <c r="H28" s="54"/>
      <c r="J28" s="58"/>
    </row>
    <row r="29" spans="1:10" ht="13.5" thickBot="1">
      <c r="A29" s="19" t="s">
        <v>10</v>
      </c>
      <c r="B29" s="4" t="s">
        <v>10</v>
      </c>
      <c r="C29" s="4" t="s">
        <v>6</v>
      </c>
      <c r="D29" s="5" t="s">
        <v>51</v>
      </c>
      <c r="E29" s="6" t="s">
        <v>67</v>
      </c>
      <c r="F29" s="31" t="s">
        <v>79</v>
      </c>
      <c r="G29" s="52">
        <v>38376.370000000003</v>
      </c>
      <c r="H29" s="54"/>
      <c r="J29" s="63"/>
    </row>
    <row r="30" spans="1:10" ht="12.75" customHeight="1" thickBot="1">
      <c r="A30" s="19" t="s">
        <v>10</v>
      </c>
      <c r="B30" s="4" t="s">
        <v>10</v>
      </c>
      <c r="C30" s="4" t="s">
        <v>6</v>
      </c>
      <c r="D30" s="5" t="s">
        <v>115</v>
      </c>
      <c r="E30" s="6" t="s">
        <v>66</v>
      </c>
      <c r="F30" s="31" t="s">
        <v>58</v>
      </c>
      <c r="G30" s="52">
        <v>13840.93</v>
      </c>
      <c r="H30" s="64"/>
      <c r="J30" s="62"/>
    </row>
    <row r="31" spans="1:10" ht="13.5" thickBot="1">
      <c r="A31" s="19" t="s">
        <v>10</v>
      </c>
      <c r="B31" s="4" t="s">
        <v>10</v>
      </c>
      <c r="C31" s="4" t="s">
        <v>6</v>
      </c>
      <c r="D31" s="5" t="s">
        <v>20</v>
      </c>
      <c r="E31" s="6" t="s">
        <v>21</v>
      </c>
      <c r="F31" s="31" t="s">
        <v>63</v>
      </c>
      <c r="G31" s="52">
        <v>3733.21</v>
      </c>
      <c r="H31" s="54"/>
      <c r="J31" s="61"/>
    </row>
    <row r="32" spans="1:10" ht="13.5" thickBot="1">
      <c r="A32" s="19" t="s">
        <v>10</v>
      </c>
      <c r="B32" s="4" t="s">
        <v>10</v>
      </c>
      <c r="C32" s="4" t="s">
        <v>6</v>
      </c>
      <c r="D32" s="5" t="s">
        <v>116</v>
      </c>
      <c r="E32" s="6" t="s">
        <v>76</v>
      </c>
      <c r="F32" s="31" t="s">
        <v>86</v>
      </c>
      <c r="G32" s="52">
        <v>1003510.33</v>
      </c>
      <c r="H32" s="54"/>
      <c r="J32" s="60"/>
    </row>
    <row r="33" spans="1:10" ht="13.5" thickBot="1">
      <c r="A33" s="33" t="s">
        <v>10</v>
      </c>
      <c r="B33" s="34" t="s">
        <v>10</v>
      </c>
      <c r="C33" s="34" t="s">
        <v>6</v>
      </c>
      <c r="D33" s="35" t="s">
        <v>117</v>
      </c>
      <c r="E33" s="36" t="s">
        <v>37</v>
      </c>
      <c r="F33" s="37" t="s">
        <v>70</v>
      </c>
      <c r="G33" s="52">
        <v>45225.35</v>
      </c>
      <c r="H33" s="55"/>
      <c r="J33" s="59"/>
    </row>
    <row r="34" spans="1:10" thickBot="1">
      <c r="A34" s="15" t="s">
        <v>10</v>
      </c>
      <c r="B34" s="24" t="s">
        <v>10</v>
      </c>
      <c r="C34" s="16" t="s">
        <v>53</v>
      </c>
      <c r="D34" s="24" t="s">
        <v>29</v>
      </c>
      <c r="E34" s="18" t="s">
        <v>46</v>
      </c>
      <c r="F34" s="30" t="s">
        <v>56</v>
      </c>
      <c r="G34" s="52">
        <v>9537.36</v>
      </c>
      <c r="H34" s="53"/>
      <c r="J34" s="58"/>
    </row>
    <row r="35" spans="1:10" ht="15.75" thickBot="1">
      <c r="A35" s="19" t="s">
        <v>10</v>
      </c>
      <c r="B35" s="7" t="s">
        <v>10</v>
      </c>
      <c r="C35" s="4" t="s">
        <v>53</v>
      </c>
      <c r="D35" s="7" t="s">
        <v>98</v>
      </c>
      <c r="E35" s="6" t="s">
        <v>17</v>
      </c>
      <c r="F35" s="31" t="s">
        <v>74</v>
      </c>
      <c r="G35" s="52">
        <v>42.42</v>
      </c>
      <c r="H35" s="54"/>
    </row>
    <row r="36" spans="1:10" ht="15.75" thickBot="1">
      <c r="A36" s="19" t="s">
        <v>10</v>
      </c>
      <c r="B36" s="7" t="s">
        <v>10</v>
      </c>
      <c r="C36" s="4" t="s">
        <v>53</v>
      </c>
      <c r="D36" s="7" t="s">
        <v>98</v>
      </c>
      <c r="E36" s="6" t="s">
        <v>17</v>
      </c>
      <c r="F36" s="31" t="s">
        <v>54</v>
      </c>
      <c r="G36" s="52">
        <v>577316.17000000004</v>
      </c>
      <c r="H36" s="54"/>
    </row>
    <row r="37" spans="1:10" ht="15.75" thickBot="1">
      <c r="A37" s="19" t="s">
        <v>10</v>
      </c>
      <c r="B37" s="7" t="s">
        <v>10</v>
      </c>
      <c r="C37" s="4" t="s">
        <v>53</v>
      </c>
      <c r="D37" s="7" t="s">
        <v>98</v>
      </c>
      <c r="E37" s="6" t="s">
        <v>17</v>
      </c>
      <c r="F37" s="31" t="s">
        <v>55</v>
      </c>
      <c r="G37" s="52">
        <v>19827.68</v>
      </c>
      <c r="H37" s="54"/>
    </row>
    <row r="38" spans="1:10" ht="15.75" thickBot="1">
      <c r="A38" s="19" t="s">
        <v>10</v>
      </c>
      <c r="B38" s="4" t="s">
        <v>10</v>
      </c>
      <c r="C38" s="4" t="s">
        <v>53</v>
      </c>
      <c r="D38" s="7" t="s">
        <v>73</v>
      </c>
      <c r="E38" s="6" t="s">
        <v>14</v>
      </c>
      <c r="F38" s="31" t="s">
        <v>77</v>
      </c>
      <c r="G38" s="52">
        <v>18681.12</v>
      </c>
      <c r="H38" s="54"/>
    </row>
    <row r="39" spans="1:10" ht="15.75" thickBot="1">
      <c r="A39" s="20" t="s">
        <v>10</v>
      </c>
      <c r="B39" s="25" t="s">
        <v>10</v>
      </c>
      <c r="C39" s="21" t="s">
        <v>53</v>
      </c>
      <c r="D39" s="25" t="s">
        <v>8</v>
      </c>
      <c r="E39" s="23" t="s">
        <v>19</v>
      </c>
      <c r="F39" s="32" t="s">
        <v>57</v>
      </c>
      <c r="G39" s="52">
        <v>91560.98</v>
      </c>
      <c r="H39" s="55"/>
    </row>
    <row r="40" spans="1:10" ht="15.75" thickBot="1">
      <c r="A40" s="15" t="s">
        <v>10</v>
      </c>
      <c r="B40" s="16" t="s">
        <v>10</v>
      </c>
      <c r="C40" s="16" t="s">
        <v>28</v>
      </c>
      <c r="D40" s="16" t="s">
        <v>73</v>
      </c>
      <c r="E40" s="18">
        <v>4511</v>
      </c>
      <c r="F40" s="30" t="s">
        <v>36</v>
      </c>
      <c r="G40" s="52">
        <v>4588.32</v>
      </c>
      <c r="H40" s="53"/>
    </row>
    <row r="41" spans="1:10" ht="15.75" thickBot="1">
      <c r="A41" s="19" t="s">
        <v>10</v>
      </c>
      <c r="B41" s="4" t="s">
        <v>10</v>
      </c>
      <c r="C41" s="4" t="s">
        <v>28</v>
      </c>
      <c r="D41" s="5" t="s">
        <v>29</v>
      </c>
      <c r="E41" s="6" t="s">
        <v>34</v>
      </c>
      <c r="F41" s="31" t="s">
        <v>33</v>
      </c>
      <c r="G41" s="52">
        <v>227972.1</v>
      </c>
      <c r="H41" s="54"/>
    </row>
    <row r="42" spans="1:10" ht="15.75" thickBot="1">
      <c r="A42" s="19" t="s">
        <v>10</v>
      </c>
      <c r="B42" s="4" t="s">
        <v>10</v>
      </c>
      <c r="C42" s="4" t="s">
        <v>28</v>
      </c>
      <c r="D42" s="4" t="s">
        <v>98</v>
      </c>
      <c r="E42" s="6" t="s">
        <v>32</v>
      </c>
      <c r="F42" s="31" t="s">
        <v>31</v>
      </c>
      <c r="G42" s="52">
        <v>1118569.94</v>
      </c>
      <c r="H42" s="54"/>
    </row>
    <row r="43" spans="1:10" ht="15.75" thickBot="1">
      <c r="A43" s="19" t="s">
        <v>10</v>
      </c>
      <c r="B43" s="4" t="s">
        <v>10</v>
      </c>
      <c r="C43" s="4" t="s">
        <v>28</v>
      </c>
      <c r="D43" s="5" t="s">
        <v>16</v>
      </c>
      <c r="E43" s="6" t="s">
        <v>18</v>
      </c>
      <c r="F43" s="31" t="s">
        <v>99</v>
      </c>
      <c r="G43" s="52">
        <v>5986.64</v>
      </c>
      <c r="H43" s="54"/>
    </row>
    <row r="44" spans="1:10" ht="15.75" thickBot="1">
      <c r="A44" s="19" t="s">
        <v>10</v>
      </c>
      <c r="B44" s="4" t="s">
        <v>10</v>
      </c>
      <c r="C44" s="4" t="s">
        <v>28</v>
      </c>
      <c r="D44" s="5" t="s">
        <v>117</v>
      </c>
      <c r="E44" s="6" t="s">
        <v>37</v>
      </c>
      <c r="F44" s="31" t="s">
        <v>38</v>
      </c>
      <c r="G44" s="52">
        <v>5581.1</v>
      </c>
      <c r="H44" s="54"/>
    </row>
    <row r="45" spans="1:10" ht="15.75" thickBot="1">
      <c r="A45" s="19" t="s">
        <v>10</v>
      </c>
      <c r="B45" s="4" t="s">
        <v>10</v>
      </c>
      <c r="C45" s="4" t="s">
        <v>28</v>
      </c>
      <c r="D45" s="5" t="s">
        <v>8</v>
      </c>
      <c r="E45" s="6" t="s">
        <v>35</v>
      </c>
      <c r="F45" s="31" t="s">
        <v>30</v>
      </c>
      <c r="G45" s="52">
        <v>467697.98</v>
      </c>
      <c r="H45" s="54"/>
    </row>
    <row r="46" spans="1:10" ht="15.75" thickBot="1">
      <c r="A46" s="20" t="s">
        <v>10</v>
      </c>
      <c r="B46" s="21" t="s">
        <v>10</v>
      </c>
      <c r="C46" s="21" t="s">
        <v>28</v>
      </c>
      <c r="D46" s="5" t="s">
        <v>116</v>
      </c>
      <c r="E46" s="23" t="s">
        <v>76</v>
      </c>
      <c r="F46" s="32" t="s">
        <v>92</v>
      </c>
      <c r="G46" s="52">
        <v>2072.25</v>
      </c>
      <c r="H46" s="55"/>
    </row>
    <row r="47" spans="1:10" ht="15.75" thickBot="1">
      <c r="A47" s="15" t="s">
        <v>10</v>
      </c>
      <c r="B47" s="16" t="s">
        <v>10</v>
      </c>
      <c r="C47" s="16" t="s">
        <v>49</v>
      </c>
      <c r="D47" s="17" t="s">
        <v>71</v>
      </c>
      <c r="E47" s="6" t="s">
        <v>18</v>
      </c>
      <c r="F47" s="30" t="s">
        <v>100</v>
      </c>
      <c r="G47" s="52">
        <v>23855.65</v>
      </c>
      <c r="H47" s="56"/>
      <c r="I47" s="29"/>
    </row>
    <row r="48" spans="1:10" ht="15.75" thickBot="1">
      <c r="A48" s="19" t="s">
        <v>10</v>
      </c>
      <c r="B48" s="4" t="s">
        <v>10</v>
      </c>
      <c r="C48" s="4" t="s">
        <v>49</v>
      </c>
      <c r="D48" s="5" t="s">
        <v>72</v>
      </c>
      <c r="E48" s="6" t="s">
        <v>52</v>
      </c>
      <c r="F48" s="31" t="s">
        <v>75</v>
      </c>
      <c r="G48" s="52">
        <v>596019.49</v>
      </c>
      <c r="H48" s="54"/>
    </row>
    <row r="49" spans="1:8" ht="15.75" thickBot="1">
      <c r="A49" s="19" t="s">
        <v>10</v>
      </c>
      <c r="B49" s="4" t="s">
        <v>10</v>
      </c>
      <c r="C49" s="4" t="s">
        <v>49</v>
      </c>
      <c r="D49" s="4" t="s">
        <v>73</v>
      </c>
      <c r="E49" s="6" t="s">
        <v>14</v>
      </c>
      <c r="F49" s="31" t="s">
        <v>50</v>
      </c>
      <c r="G49" s="52">
        <v>105021.72</v>
      </c>
      <c r="H49" s="54"/>
    </row>
    <row r="50" spans="1:8" ht="15.75" thickBot="1">
      <c r="A50" s="20" t="s">
        <v>10</v>
      </c>
      <c r="B50" s="21" t="s">
        <v>10</v>
      </c>
      <c r="C50" s="21" t="s">
        <v>49</v>
      </c>
      <c r="D50" s="21" t="s">
        <v>51</v>
      </c>
      <c r="E50" s="23" t="s">
        <v>67</v>
      </c>
      <c r="F50" s="32" t="s">
        <v>101</v>
      </c>
      <c r="G50" s="52">
        <v>82228.509999999995</v>
      </c>
      <c r="H50" s="57"/>
    </row>
    <row r="51" spans="1:8" ht="15.75" thickBot="1">
      <c r="A51" s="15" t="s">
        <v>10</v>
      </c>
      <c r="B51" s="16" t="s">
        <v>10</v>
      </c>
      <c r="C51" s="16" t="s">
        <v>11</v>
      </c>
      <c r="D51" s="16" t="s">
        <v>98</v>
      </c>
      <c r="E51" s="18" t="s">
        <v>17</v>
      </c>
      <c r="F51" s="30" t="s">
        <v>12</v>
      </c>
      <c r="G51" s="52">
        <v>31142.91</v>
      </c>
      <c r="H51" s="53"/>
    </row>
    <row r="52" spans="1:8" ht="15.75" thickBot="1">
      <c r="A52" s="19" t="s">
        <v>10</v>
      </c>
      <c r="B52" s="4" t="s">
        <v>10</v>
      </c>
      <c r="C52" s="4" t="s">
        <v>11</v>
      </c>
      <c r="D52" s="4" t="s">
        <v>73</v>
      </c>
      <c r="E52" s="6" t="s">
        <v>14</v>
      </c>
      <c r="F52" s="31" t="s">
        <v>78</v>
      </c>
      <c r="G52" s="52">
        <v>7450.53</v>
      </c>
      <c r="H52" s="54"/>
    </row>
    <row r="53" spans="1:8" ht="15.75" thickBot="1">
      <c r="A53" s="20" t="s">
        <v>10</v>
      </c>
      <c r="B53" s="21" t="s">
        <v>10</v>
      </c>
      <c r="C53" s="21" t="s">
        <v>11</v>
      </c>
      <c r="D53" s="22" t="s">
        <v>8</v>
      </c>
      <c r="E53" s="23" t="s">
        <v>19</v>
      </c>
      <c r="F53" s="32" t="s">
        <v>13</v>
      </c>
      <c r="G53" s="52">
        <v>211948.6</v>
      </c>
      <c r="H53" s="55"/>
    </row>
    <row r="54" spans="1:8" ht="15.75" thickBot="1">
      <c r="A54" s="15" t="s">
        <v>10</v>
      </c>
      <c r="B54" s="16" t="s">
        <v>10</v>
      </c>
      <c r="C54" s="16" t="s">
        <v>125</v>
      </c>
      <c r="D54" s="16" t="s">
        <v>98</v>
      </c>
      <c r="E54" s="18" t="s">
        <v>17</v>
      </c>
      <c r="F54" s="30" t="s">
        <v>126</v>
      </c>
      <c r="G54" s="52">
        <v>2624783.8199999998</v>
      </c>
      <c r="H54" s="53"/>
    </row>
    <row r="55" spans="1:8">
      <c r="A55" s="15" t="s">
        <v>10</v>
      </c>
      <c r="B55" s="16" t="s">
        <v>10</v>
      </c>
      <c r="C55" s="16" t="s">
        <v>125</v>
      </c>
      <c r="D55" s="16" t="s">
        <v>71</v>
      </c>
      <c r="E55" s="18" t="s">
        <v>27</v>
      </c>
      <c r="F55" s="30" t="s">
        <v>127</v>
      </c>
      <c r="G55" s="52">
        <v>0</v>
      </c>
      <c r="H55" s="53"/>
    </row>
    <row r="57" spans="1:8">
      <c r="G57" s="40">
        <f>SUM(G2:G56)</f>
        <v>13073627.960000001</v>
      </c>
    </row>
    <row r="58" spans="1:8" ht="26.25">
      <c r="D58" s="3"/>
      <c r="F58" s="2" t="s">
        <v>95</v>
      </c>
      <c r="G58" s="40">
        <f>+Hoja1!B17</f>
        <v>13073627.959999997</v>
      </c>
    </row>
    <row r="59" spans="1:8">
      <c r="G59" s="41">
        <f>+G57-G58</f>
        <v>0</v>
      </c>
      <c r="H59" s="8"/>
    </row>
    <row r="61" spans="1:8">
      <c r="D61"/>
    </row>
    <row r="62" spans="1:8" ht="18">
      <c r="D62" s="27"/>
      <c r="F62" s="27"/>
    </row>
    <row r="64" spans="1:8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10"/>
    </row>
    <row r="71" spans="1:1">
      <c r="A71" s="11"/>
    </row>
    <row r="72" spans="1:1">
      <c r="A72" s="12"/>
    </row>
    <row r="73" spans="1:1">
      <c r="A73" s="13"/>
    </row>
    <row r="74" spans="1:1">
      <c r="A74" s="14"/>
    </row>
    <row r="75" spans="1:1">
      <c r="A75" s="11"/>
    </row>
    <row r="76" spans="1:1">
      <c r="A76" s="12"/>
    </row>
    <row r="77" spans="1:1">
      <c r="A77" s="13"/>
    </row>
    <row r="78" spans="1:1">
      <c r="A78" s="14"/>
    </row>
  </sheetData>
  <autoFilter ref="A1:H55" xr:uid="{7F43779F-CA31-4871-9325-1A78CEC819FD}"/>
  <sortState xmlns:xlrd2="http://schemas.microsoft.com/office/spreadsheetml/2017/richdata2" ref="A2:G74">
    <sortCondition ref="C2:C74"/>
  </sortState>
  <pageMargins left="0.23622047244094491" right="0.23622047244094491" top="0.51181102362204722" bottom="0.39370078740157483" header="0.31496062992125984" footer="0.23622047244094491"/>
  <pageSetup paperSize="9" scale="70" orientation="landscape" r:id="rId1"/>
  <headerFooter>
    <oddHeader>&amp;CANEXO CUENTAS ABIERTAS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9"/>
  <sheetViews>
    <sheetView workbookViewId="0">
      <selection activeCell="H29" sqref="H29"/>
    </sheetView>
  </sheetViews>
  <sheetFormatPr baseColWidth="10" defaultRowHeight="15"/>
  <cols>
    <col min="1" max="1" width="31.28515625" style="2" bestFit="1" customWidth="1"/>
    <col min="2" max="2" width="17" style="28" bestFit="1" customWidth="1"/>
    <col min="3" max="3" width="17.28515625" customWidth="1"/>
    <col min="7" max="7" width="41.140625" customWidth="1"/>
    <col min="8" max="8" width="15.5703125" style="28" bestFit="1" customWidth="1"/>
    <col min="10" max="10" width="41.140625" customWidth="1"/>
  </cols>
  <sheetData>
    <row r="1" spans="1:8" ht="26.25" thickBot="1">
      <c r="A1" s="26" t="s">
        <v>3</v>
      </c>
      <c r="B1" s="28" t="s">
        <v>96</v>
      </c>
      <c r="C1" t="s">
        <v>97</v>
      </c>
    </row>
    <row r="2" spans="1:8">
      <c r="A2" s="17" t="s">
        <v>59</v>
      </c>
      <c r="B2" s="28">
        <f t="shared" ref="B2:B15" si="0">SUMIF(G:G,A2,H:H)</f>
        <v>2931.16</v>
      </c>
      <c r="C2" s="28">
        <f>B2-(SUMIF(Grupo!D:D,A2,Grupo!G:G))</f>
        <v>0</v>
      </c>
      <c r="F2" t="s">
        <v>102</v>
      </c>
      <c r="G2" t="s">
        <v>121</v>
      </c>
      <c r="H2" s="28">
        <v>2931.16</v>
      </c>
    </row>
    <row r="3" spans="1:8">
      <c r="A3" s="5" t="s">
        <v>20</v>
      </c>
      <c r="B3" s="28">
        <f t="shared" si="0"/>
        <v>3733.21</v>
      </c>
      <c r="C3" s="28">
        <f>B3-(SUMIF(Grupo!D:D,A3,Grupo!G:G))</f>
        <v>0</v>
      </c>
      <c r="F3" t="s">
        <v>102</v>
      </c>
      <c r="G3" t="s">
        <v>40</v>
      </c>
      <c r="H3" s="28">
        <v>1736731.79</v>
      </c>
    </row>
    <row r="4" spans="1:8">
      <c r="A4" s="5" t="s">
        <v>16</v>
      </c>
      <c r="B4" s="28">
        <f t="shared" si="0"/>
        <v>5986.64</v>
      </c>
      <c r="C4" s="28">
        <f>B4-(SUMIF(Grupo!D:D,A4,Grupo!G:G))</f>
        <v>0</v>
      </c>
      <c r="F4" t="s">
        <v>102</v>
      </c>
      <c r="G4" t="s">
        <v>103</v>
      </c>
      <c r="H4" s="28">
        <v>3733.21</v>
      </c>
    </row>
    <row r="5" spans="1:8">
      <c r="A5" s="5" t="s">
        <v>71</v>
      </c>
      <c r="B5" s="28">
        <f t="shared" si="0"/>
        <v>50632.01</v>
      </c>
      <c r="C5" s="28">
        <f>B5-(SUMIF(Grupo!D:D,A5,Grupo!G:G))</f>
        <v>0</v>
      </c>
      <c r="F5" t="s">
        <v>102</v>
      </c>
      <c r="G5" t="s">
        <v>105</v>
      </c>
      <c r="H5" s="28">
        <v>16247.62</v>
      </c>
    </row>
    <row r="6" spans="1:8">
      <c r="A6" s="5" t="s">
        <v>72</v>
      </c>
      <c r="B6" s="28">
        <f t="shared" si="0"/>
        <v>1864032.13</v>
      </c>
      <c r="C6" s="28">
        <f>B6-(SUMIF(Grupo!D:D,A6,Grupo!G:G))</f>
        <v>0</v>
      </c>
      <c r="F6" t="s">
        <v>102</v>
      </c>
      <c r="G6" t="s">
        <v>106</v>
      </c>
      <c r="H6" s="28">
        <v>1268012.6399999999</v>
      </c>
    </row>
    <row r="7" spans="1:8">
      <c r="A7" s="5" t="s">
        <v>51</v>
      </c>
      <c r="B7" s="28">
        <f t="shared" si="0"/>
        <v>120604.88</v>
      </c>
      <c r="C7" s="28">
        <f>B7-(SUMIF(Grupo!D:D,A7,Grupo!G:G))</f>
        <v>0</v>
      </c>
      <c r="F7" t="s">
        <v>102</v>
      </c>
      <c r="G7" t="s">
        <v>107</v>
      </c>
      <c r="H7" s="28">
        <v>38376.370000000003</v>
      </c>
    </row>
    <row r="8" spans="1:8">
      <c r="A8" s="5" t="s">
        <v>40</v>
      </c>
      <c r="B8" s="28">
        <f t="shared" si="0"/>
        <v>1746562.46</v>
      </c>
      <c r="C8" s="28">
        <f>B8-(SUMIF(Grupo!D:D,A8,Grupo!G:G))</f>
        <v>0</v>
      </c>
      <c r="F8" t="s">
        <v>102</v>
      </c>
      <c r="G8" t="s">
        <v>116</v>
      </c>
      <c r="H8" s="28">
        <v>1003510.33</v>
      </c>
    </row>
    <row r="9" spans="1:8">
      <c r="A9" s="5" t="s">
        <v>8</v>
      </c>
      <c r="B9" s="28">
        <f t="shared" si="0"/>
        <v>1720859.16</v>
      </c>
      <c r="C9" s="28">
        <f>B9-(SUMIF(Grupo!D:D,A9,Grupo!G:G))</f>
        <v>0</v>
      </c>
      <c r="F9" t="s">
        <v>102</v>
      </c>
      <c r="G9" t="s">
        <v>98</v>
      </c>
      <c r="H9" s="28">
        <v>102480.31</v>
      </c>
    </row>
    <row r="10" spans="1:8">
      <c r="A10" s="4" t="s">
        <v>98</v>
      </c>
      <c r="B10" s="28">
        <f t="shared" si="0"/>
        <v>6047520.4100000001</v>
      </c>
      <c r="C10" s="28">
        <f>B10-(SUMIF(Grupo!D:D,A10,Grupo!G:G))</f>
        <v>0</v>
      </c>
      <c r="F10" t="s">
        <v>102</v>
      </c>
      <c r="G10" t="s">
        <v>29</v>
      </c>
      <c r="H10" s="28">
        <v>15105.96</v>
      </c>
    </row>
    <row r="11" spans="1:8">
      <c r="A11" s="5" t="s">
        <v>29</v>
      </c>
      <c r="B11" s="28">
        <f t="shared" si="0"/>
        <v>269977.44</v>
      </c>
      <c r="C11" s="28">
        <f>B11-(SUMIF(Grupo!D:D,A11,Grupo!G:G))</f>
        <v>0</v>
      </c>
      <c r="F11" t="s">
        <v>102</v>
      </c>
      <c r="G11" t="s">
        <v>108</v>
      </c>
      <c r="H11" s="28">
        <v>16864.68</v>
      </c>
    </row>
    <row r="12" spans="1:8" ht="15.75" thickBot="1">
      <c r="A12" s="21" t="s">
        <v>73</v>
      </c>
      <c r="B12" s="28">
        <f t="shared" si="0"/>
        <v>153596.41999999998</v>
      </c>
      <c r="C12" s="28">
        <f>B12-(SUMIF(Grupo!D:D,A12,Grupo!G:G))</f>
        <v>0</v>
      </c>
      <c r="F12" t="s">
        <v>102</v>
      </c>
      <c r="G12" t="s">
        <v>8</v>
      </c>
      <c r="H12" s="28">
        <v>206981.8</v>
      </c>
    </row>
    <row r="13" spans="1:8">
      <c r="A13" s="17" t="s">
        <v>117</v>
      </c>
      <c r="B13" s="28">
        <f t="shared" si="0"/>
        <v>58255.59</v>
      </c>
      <c r="C13" s="28">
        <f>B13-(SUMIF(Grupo!D:D,A13,Grupo!G:G))</f>
        <v>0</v>
      </c>
      <c r="F13" t="s">
        <v>102</v>
      </c>
      <c r="G13" t="s">
        <v>122</v>
      </c>
      <c r="H13" s="28">
        <v>45225.35</v>
      </c>
    </row>
    <row r="14" spans="1:8">
      <c r="A14" s="5" t="s">
        <v>115</v>
      </c>
      <c r="B14" s="28">
        <f t="shared" si="0"/>
        <v>13840.93</v>
      </c>
      <c r="C14" s="28">
        <f>B14-(SUMIF(Grupo!D:D,A14,Grupo!G:G))</f>
        <v>0</v>
      </c>
      <c r="F14" t="s">
        <v>102</v>
      </c>
      <c r="G14" t="s">
        <v>123</v>
      </c>
      <c r="H14" s="28">
        <v>13840.93</v>
      </c>
    </row>
    <row r="15" spans="1:8">
      <c r="A15" s="5" t="s">
        <v>116</v>
      </c>
      <c r="B15" s="28">
        <f t="shared" si="0"/>
        <v>1015095.5199999999</v>
      </c>
      <c r="C15" s="28">
        <f>B15-(SUMIF(Grupo!D:D,A15,Grupo!G:G))</f>
        <v>0</v>
      </c>
      <c r="F15" t="s">
        <v>109</v>
      </c>
      <c r="G15" t="s">
        <v>105</v>
      </c>
      <c r="H15" s="28">
        <v>23855.65</v>
      </c>
    </row>
    <row r="16" spans="1:8">
      <c r="A16" s="39"/>
      <c r="F16" t="s">
        <v>109</v>
      </c>
      <c r="G16" t="s">
        <v>106</v>
      </c>
      <c r="H16" s="28">
        <v>596019.49</v>
      </c>
    </row>
    <row r="17" spans="1:8">
      <c r="A17"/>
      <c r="B17" s="28">
        <f>SUM(B2:B16)</f>
        <v>13073627.959999997</v>
      </c>
      <c r="F17" t="s">
        <v>109</v>
      </c>
      <c r="G17" t="s">
        <v>107</v>
      </c>
      <c r="H17" s="28">
        <v>82228.509999999995</v>
      </c>
    </row>
    <row r="18" spans="1:8">
      <c r="A18"/>
      <c r="F18" t="s">
        <v>109</v>
      </c>
      <c r="G18" t="s">
        <v>108</v>
      </c>
      <c r="H18" s="28">
        <v>105021.72</v>
      </c>
    </row>
    <row r="19" spans="1:8">
      <c r="A19" s="65"/>
      <c r="F19" t="s">
        <v>110</v>
      </c>
      <c r="G19" t="s">
        <v>40</v>
      </c>
      <c r="H19" s="28">
        <v>9830.67</v>
      </c>
    </row>
    <row r="20" spans="1:8">
      <c r="A20" s="65"/>
      <c r="F20" t="s">
        <v>110</v>
      </c>
      <c r="G20" t="s">
        <v>105</v>
      </c>
      <c r="H20" s="28">
        <v>9512.1299999999992</v>
      </c>
    </row>
    <row r="21" spans="1:8">
      <c r="A21" s="65"/>
      <c r="F21" t="s">
        <v>110</v>
      </c>
      <c r="G21" t="s">
        <v>116</v>
      </c>
      <c r="H21" s="28">
        <v>9512.94</v>
      </c>
    </row>
    <row r="22" spans="1:8">
      <c r="A22" s="65"/>
      <c r="F22" t="s">
        <v>110</v>
      </c>
      <c r="G22" t="s">
        <v>98</v>
      </c>
      <c r="H22" s="28">
        <v>1543146.61</v>
      </c>
    </row>
    <row r="23" spans="1:8">
      <c r="A23" s="65"/>
      <c r="F23" t="s">
        <v>110</v>
      </c>
      <c r="G23" t="s">
        <v>29</v>
      </c>
      <c r="H23" s="28">
        <v>17362.02</v>
      </c>
    </row>
    <row r="24" spans="1:8">
      <c r="A24" s="65"/>
      <c r="F24" t="s">
        <v>110</v>
      </c>
      <c r="G24" t="s">
        <v>8</v>
      </c>
      <c r="H24" s="28">
        <v>672888.83</v>
      </c>
    </row>
    <row r="25" spans="1:8">
      <c r="A25" s="65"/>
      <c r="F25" t="s">
        <v>110</v>
      </c>
      <c r="G25" t="s">
        <v>122</v>
      </c>
      <c r="H25" s="28">
        <v>6807.6</v>
      </c>
    </row>
    <row r="26" spans="1:8">
      <c r="A26" s="65"/>
      <c r="F26" t="s">
        <v>110</v>
      </c>
      <c r="G26" t="s">
        <v>108</v>
      </c>
      <c r="H26" s="28">
        <v>0.43</v>
      </c>
    </row>
    <row r="27" spans="1:8">
      <c r="A27" s="65"/>
      <c r="F27" t="s">
        <v>111</v>
      </c>
      <c r="G27" t="s">
        <v>104</v>
      </c>
      <c r="H27" s="28">
        <v>5986.64</v>
      </c>
    </row>
    <row r="28" spans="1:8">
      <c r="A28" s="65"/>
      <c r="F28" t="s">
        <v>111</v>
      </c>
      <c r="G28" t="s">
        <v>116</v>
      </c>
      <c r="H28" s="28">
        <v>2072.25</v>
      </c>
    </row>
    <row r="29" spans="1:8">
      <c r="A29" s="65"/>
      <c r="F29" t="s">
        <v>111</v>
      </c>
      <c r="G29" t="s">
        <v>98</v>
      </c>
      <c r="H29" s="28">
        <v>1118569.94</v>
      </c>
    </row>
    <row r="30" spans="1:8">
      <c r="A30" s="65"/>
      <c r="F30" t="s">
        <v>111</v>
      </c>
      <c r="G30" t="s">
        <v>29</v>
      </c>
      <c r="H30" s="28">
        <v>227972.1</v>
      </c>
    </row>
    <row r="31" spans="1:8">
      <c r="A31" s="65"/>
      <c r="F31" t="s">
        <v>111</v>
      </c>
      <c r="G31" t="s">
        <v>108</v>
      </c>
      <c r="H31" s="28">
        <v>4588.32</v>
      </c>
    </row>
    <row r="32" spans="1:8">
      <c r="A32" s="65"/>
      <c r="F32" t="s">
        <v>111</v>
      </c>
      <c r="G32" t="s">
        <v>8</v>
      </c>
      <c r="H32" s="28">
        <v>467697.98</v>
      </c>
    </row>
    <row r="33" spans="1:8">
      <c r="A33" s="65"/>
      <c r="F33" t="s">
        <v>111</v>
      </c>
      <c r="G33" t="s">
        <v>122</v>
      </c>
      <c r="H33" s="28">
        <v>5581.1</v>
      </c>
    </row>
    <row r="34" spans="1:8">
      <c r="A34" s="65"/>
      <c r="F34" t="s">
        <v>112</v>
      </c>
      <c r="G34" t="s">
        <v>105</v>
      </c>
      <c r="H34" s="28">
        <v>1016.61</v>
      </c>
    </row>
    <row r="35" spans="1:8">
      <c r="A35"/>
      <c r="F35" t="s">
        <v>112</v>
      </c>
      <c r="G35" t="s">
        <v>98</v>
      </c>
      <c r="H35" s="28">
        <v>30210.55</v>
      </c>
    </row>
    <row r="36" spans="1:8">
      <c r="A36"/>
      <c r="F36" t="s">
        <v>112</v>
      </c>
      <c r="G36" t="s">
        <v>108</v>
      </c>
      <c r="H36" s="28">
        <v>989.62</v>
      </c>
    </row>
    <row r="37" spans="1:8">
      <c r="A37"/>
      <c r="F37" t="s">
        <v>112</v>
      </c>
      <c r="G37" t="s">
        <v>8</v>
      </c>
      <c r="H37" s="28">
        <v>69780.97</v>
      </c>
    </row>
    <row r="38" spans="1:8">
      <c r="A38"/>
      <c r="F38" t="s">
        <v>112</v>
      </c>
      <c r="G38" t="s">
        <v>122</v>
      </c>
      <c r="H38" s="28">
        <v>641.54</v>
      </c>
    </row>
    <row r="39" spans="1:8">
      <c r="A39"/>
      <c r="F39" t="s">
        <v>113</v>
      </c>
      <c r="G39" t="s">
        <v>98</v>
      </c>
      <c r="H39" s="28">
        <v>31142.91</v>
      </c>
    </row>
    <row r="40" spans="1:8">
      <c r="A40"/>
      <c r="F40" t="s">
        <v>113</v>
      </c>
      <c r="G40" t="s">
        <v>108</v>
      </c>
      <c r="H40" s="28">
        <v>7450.53</v>
      </c>
    </row>
    <row r="41" spans="1:8">
      <c r="A41"/>
      <c r="F41" t="s">
        <v>113</v>
      </c>
      <c r="G41" t="s">
        <v>8</v>
      </c>
      <c r="H41" s="28">
        <v>211948.6</v>
      </c>
    </row>
    <row r="42" spans="1:8">
      <c r="A42"/>
      <c r="F42" t="s">
        <v>114</v>
      </c>
      <c r="G42" t="s">
        <v>98</v>
      </c>
      <c r="H42" s="28">
        <v>597186.27</v>
      </c>
    </row>
    <row r="43" spans="1:8">
      <c r="A43"/>
      <c r="F43" t="s">
        <v>114</v>
      </c>
      <c r="G43" t="s">
        <v>108</v>
      </c>
      <c r="H43" s="28">
        <v>18681.12</v>
      </c>
    </row>
    <row r="44" spans="1:8">
      <c r="A44"/>
      <c r="F44" t="s">
        <v>114</v>
      </c>
      <c r="G44" t="s">
        <v>8</v>
      </c>
      <c r="H44" s="28">
        <v>91560.98</v>
      </c>
    </row>
    <row r="45" spans="1:8">
      <c r="A45"/>
      <c r="F45" t="s">
        <v>114</v>
      </c>
      <c r="G45" t="s">
        <v>29</v>
      </c>
      <c r="H45" s="28">
        <v>9537.36</v>
      </c>
    </row>
    <row r="46" spans="1:8">
      <c r="A46"/>
      <c r="F46" t="s">
        <v>124</v>
      </c>
      <c r="G46" t="s">
        <v>105</v>
      </c>
      <c r="H46" s="28">
        <v>0</v>
      </c>
    </row>
    <row r="47" spans="1:8">
      <c r="A47"/>
      <c r="F47" t="s">
        <v>124</v>
      </c>
      <c r="G47" t="s">
        <v>98</v>
      </c>
      <c r="H47" s="28">
        <v>2624783.8199999998</v>
      </c>
    </row>
    <row r="48" spans="1:8">
      <c r="A48"/>
      <c r="F48" s="38"/>
    </row>
    <row r="49" spans="1:8">
      <c r="A49"/>
      <c r="F49" s="38"/>
      <c r="H49" s="28">
        <f>SUM(H2:H48)</f>
        <v>13073627.959999995</v>
      </c>
    </row>
    <row r="50" spans="1:8">
      <c r="A50"/>
    </row>
    <row r="51" spans="1:8">
      <c r="A51"/>
    </row>
    <row r="52" spans="1:8">
      <c r="A52"/>
    </row>
    <row r="53" spans="1:8">
      <c r="A53"/>
    </row>
    <row r="54" spans="1:8">
      <c r="A54"/>
    </row>
    <row r="55" spans="1:8">
      <c r="A55"/>
    </row>
    <row r="56" spans="1:8">
      <c r="A56"/>
    </row>
    <row r="57" spans="1:8">
      <c r="A57"/>
    </row>
    <row r="58" spans="1:8">
      <c r="A58"/>
    </row>
    <row r="59" spans="1:8">
      <c r="A59"/>
    </row>
    <row r="60" spans="1:8">
      <c r="A60"/>
    </row>
    <row r="61" spans="1:8">
      <c r="A61"/>
    </row>
    <row r="62" spans="1:8">
      <c r="A62"/>
    </row>
    <row r="63" spans="1:8">
      <c r="A63"/>
    </row>
    <row r="64" spans="1:8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</sheetData>
  <autoFilter ref="F1:H47" xr:uid="{84467DC3-BBD1-47EE-9440-5ED8522504C1}"/>
  <sortState xmlns:xlrd2="http://schemas.microsoft.com/office/spreadsheetml/2017/richdata2" ref="A17:A30">
    <sortCondition ref="A17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Grupo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2019-12-18T08:50:41Z</dcterms:modified>
</cp:coreProperties>
</file>